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c r="E96" i="1"/>
  <c r="J95" i="1"/>
  <c r="I95" i="1"/>
  <c r="H95" i="1"/>
  <c r="F95" i="1" s="1"/>
  <c r="G95" i="1"/>
  <c r="E95" i="1"/>
  <c r="J94" i="1"/>
  <c r="I94" i="1"/>
  <c r="H94" i="1"/>
  <c r="G94" i="1"/>
  <c r="F94" i="1"/>
  <c r="E94" i="1"/>
  <c r="J93" i="1"/>
  <c r="I93" i="1"/>
  <c r="H93" i="1"/>
  <c r="G93" i="1"/>
  <c r="F93" i="1" s="1"/>
  <c r="E93" i="1"/>
  <c r="J92" i="1"/>
  <c r="I92" i="1"/>
  <c r="H92" i="1"/>
  <c r="G92" i="1"/>
  <c r="F92" i="1"/>
  <c r="E92" i="1"/>
  <c r="J91" i="1"/>
  <c r="I91" i="1"/>
  <c r="H91" i="1"/>
  <c r="G91" i="1"/>
  <c r="F91" i="1" s="1"/>
  <c r="E91" i="1"/>
  <c r="J90" i="1"/>
  <c r="I90" i="1"/>
  <c r="H90" i="1"/>
  <c r="G90" i="1"/>
  <c r="F90" i="1"/>
  <c r="E90" i="1"/>
  <c r="J89" i="1"/>
  <c r="I89" i="1"/>
  <c r="H89" i="1"/>
  <c r="G89" i="1"/>
  <c r="F89" i="1" s="1"/>
  <c r="E89" i="1"/>
  <c r="J88" i="1"/>
  <c r="J86" i="1" s="1"/>
  <c r="I88" i="1"/>
  <c r="H88" i="1"/>
  <c r="G88" i="1"/>
  <c r="G86" i="1" s="1"/>
  <c r="F88" i="1"/>
  <c r="E88" i="1"/>
  <c r="J87" i="1"/>
  <c r="I87" i="1"/>
  <c r="H87" i="1"/>
  <c r="H86" i="1" s="1"/>
  <c r="G87" i="1"/>
  <c r="F87" i="1" s="1"/>
  <c r="F86" i="1" s="1"/>
  <c r="E87" i="1"/>
  <c r="M86" i="1"/>
  <c r="L86" i="1"/>
  <c r="K86" i="1"/>
  <c r="I86" i="1"/>
  <c r="E86" i="1"/>
  <c r="J85" i="1"/>
  <c r="I85" i="1"/>
  <c r="H85" i="1"/>
  <c r="G85" i="1"/>
  <c r="F85" i="1" s="1"/>
  <c r="E85" i="1"/>
  <c r="J84" i="1"/>
  <c r="I84" i="1"/>
  <c r="F84" i="1" s="1"/>
  <c r="H84" i="1"/>
  <c r="G84" i="1"/>
  <c r="E84" i="1"/>
  <c r="J83" i="1"/>
  <c r="I83" i="1"/>
  <c r="H83" i="1"/>
  <c r="G83" i="1"/>
  <c r="F83" i="1" s="1"/>
  <c r="E83" i="1"/>
  <c r="J82" i="1"/>
  <c r="I82" i="1"/>
  <c r="F82" i="1" s="1"/>
  <c r="H82" i="1"/>
  <c r="G82" i="1"/>
  <c r="E82" i="1"/>
  <c r="F81" i="1"/>
  <c r="J80" i="1"/>
  <c r="I80" i="1"/>
  <c r="H80" i="1"/>
  <c r="G80" i="1"/>
  <c r="F80" i="1" s="1"/>
  <c r="E80" i="1"/>
  <c r="J79" i="1"/>
  <c r="J77" i="1" s="1"/>
  <c r="I79" i="1"/>
  <c r="H79" i="1"/>
  <c r="G79" i="1"/>
  <c r="G77" i="1" s="1"/>
  <c r="F79" i="1"/>
  <c r="E79" i="1"/>
  <c r="J78" i="1"/>
  <c r="I78" i="1"/>
  <c r="H78" i="1"/>
  <c r="H77" i="1" s="1"/>
  <c r="G78" i="1"/>
  <c r="F78" i="1" s="1"/>
  <c r="E78" i="1"/>
  <c r="M77" i="1"/>
  <c r="L77" i="1"/>
  <c r="K77" i="1"/>
  <c r="I77" i="1"/>
  <c r="E77" i="1"/>
  <c r="M76" i="1"/>
  <c r="L76" i="1"/>
  <c r="K76" i="1"/>
  <c r="J76" i="1"/>
  <c r="I76" i="1"/>
  <c r="H76" i="1"/>
  <c r="G76" i="1"/>
  <c r="F76" i="1"/>
  <c r="E76" i="1"/>
  <c r="M75" i="1"/>
  <c r="L75" i="1"/>
  <c r="K75" i="1"/>
  <c r="J75" i="1"/>
  <c r="I75" i="1"/>
  <c r="H75" i="1"/>
  <c r="G75" i="1"/>
  <c r="F75" i="1" s="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K68" i="1" s="1"/>
  <c r="K66" i="1" s="1"/>
  <c r="J69" i="1"/>
  <c r="I69" i="1"/>
  <c r="H69" i="1"/>
  <c r="H68" i="1" s="1"/>
  <c r="G69" i="1"/>
  <c r="F69" i="1" s="1"/>
  <c r="E69" i="1"/>
  <c r="M68" i="1"/>
  <c r="M66" i="1" s="1"/>
  <c r="I68" i="1"/>
  <c r="I66" i="1" s="1"/>
  <c r="E68" i="1"/>
  <c r="E66" i="1" s="1"/>
  <c r="F67" i="1"/>
  <c r="J63" i="1"/>
  <c r="I63" i="1"/>
  <c r="H63" i="1"/>
  <c r="G63" i="1"/>
  <c r="F63" i="1" s="1"/>
  <c r="E63" i="1"/>
  <c r="J62" i="1"/>
  <c r="I62" i="1"/>
  <c r="H62" i="1"/>
  <c r="G62" i="1"/>
  <c r="F62" i="1"/>
  <c r="E62" i="1"/>
  <c r="F61" i="1"/>
  <c r="J60" i="1"/>
  <c r="I60" i="1"/>
  <c r="F60" i="1" s="1"/>
  <c r="H60" i="1"/>
  <c r="G60" i="1"/>
  <c r="E60" i="1"/>
  <c r="J59" i="1"/>
  <c r="I59" i="1"/>
  <c r="H59" i="1"/>
  <c r="G59" i="1"/>
  <c r="F59" i="1" s="1"/>
  <c r="E59" i="1"/>
  <c r="J58" i="1"/>
  <c r="I58" i="1"/>
  <c r="F58" i="1" s="1"/>
  <c r="H58" i="1"/>
  <c r="G58" i="1"/>
  <c r="E58" i="1"/>
  <c r="E56" i="1" s="1"/>
  <c r="J57" i="1"/>
  <c r="J56" i="1" s="1"/>
  <c r="I57" i="1"/>
  <c r="H57" i="1"/>
  <c r="G57" i="1"/>
  <c r="F57" i="1" s="1"/>
  <c r="F56"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H25" i="1" s="1"/>
  <c r="G26" i="1"/>
  <c r="E26" i="1"/>
  <c r="E25" i="1" s="1"/>
  <c r="M25" i="1"/>
  <c r="L25" i="1"/>
  <c r="K25" i="1"/>
  <c r="J25" i="1"/>
  <c r="F24" i="1"/>
  <c r="J23" i="1"/>
  <c r="I23" i="1"/>
  <c r="H23" i="1"/>
  <c r="H22" i="1" s="1"/>
  <c r="H64" i="1" s="1"/>
  <c r="G23" i="1"/>
  <c r="E23" i="1"/>
  <c r="M22" i="1"/>
  <c r="M64" i="1" s="1"/>
  <c r="L22" i="1"/>
  <c r="L64" i="1" s="1"/>
  <c r="L65" i="1" s="1"/>
  <c r="K22" i="1"/>
  <c r="K64" i="1" s="1"/>
  <c r="J22" i="1"/>
  <c r="J64" i="1" s="1"/>
  <c r="F15" i="1"/>
  <c r="E15" i="1"/>
  <c r="F13" i="1"/>
  <c r="E13" i="1"/>
  <c r="B13" i="1"/>
  <c r="I11" i="1"/>
  <c r="H11" i="1"/>
  <c r="F11" i="1"/>
  <c r="B11" i="1"/>
  <c r="B8" i="1"/>
  <c r="M65" i="1" l="1"/>
  <c r="I22" i="1"/>
  <c r="F77" i="1"/>
  <c r="E22" i="1"/>
  <c r="E64" i="1" s="1"/>
  <c r="F68" i="1"/>
  <c r="F66" i="1" s="1"/>
  <c r="J66" i="1"/>
  <c r="J105" i="1" s="1"/>
  <c r="K65" i="1"/>
  <c r="F39" i="1"/>
  <c r="F38" i="1" s="1"/>
  <c r="H66" i="1"/>
  <c r="H105" i="1" s="1"/>
  <c r="F23" i="1"/>
  <c r="F22" i="1" s="1"/>
  <c r="F64" i="1" s="1"/>
  <c r="G25" i="1"/>
  <c r="G22" i="1" s="1"/>
  <c r="F26" i="1"/>
  <c r="F25" i="1" s="1"/>
  <c r="I56" i="1"/>
  <c r="G68" i="1"/>
  <c r="G66" i="1" s="1"/>
  <c r="G56" i="1"/>
  <c r="J65" i="1" l="1"/>
  <c r="H65" i="1"/>
  <c r="E105" i="1"/>
  <c r="E65" i="1"/>
  <c r="I64" i="1"/>
  <c r="G64" i="1"/>
  <c r="F65" i="1"/>
  <c r="F105" i="1"/>
  <c r="B65" i="1" l="1"/>
  <c r="G65" i="1"/>
  <c r="B105" i="1" s="1"/>
  <c r="G105" i="1"/>
  <c r="I105" i="1"/>
  <c r="I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<sst xmlns="http://schemas.openxmlformats.org/spreadsheetml/2006/main" count="247" uniqueCount="175">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</sst>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febryary/B1_2025_02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45716</v>
          </cell>
          <cell r="H9">
            <v>695388</v>
          </cell>
        </row>
        <row r="12">
          <cell r="B12" t="str">
            <v>Министерство на транспорта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337811</v>
          </cell>
          <cell r="H74">
            <v>50194</v>
          </cell>
          <cell r="I74">
            <v>-912</v>
          </cell>
          <cell r="J74">
            <v>0</v>
          </cell>
        </row>
        <row r="77">
          <cell r="G77">
            <v>230560</v>
          </cell>
          <cell r="I77">
            <v>-1467</v>
          </cell>
        </row>
        <row r="78">
          <cell r="G78">
            <v>107251</v>
          </cell>
          <cell r="I78">
            <v>555</v>
          </cell>
        </row>
        <row r="90">
          <cell r="E90">
            <v>0</v>
          </cell>
          <cell r="G90">
            <v>6368137</v>
          </cell>
          <cell r="H90">
            <v>221194</v>
          </cell>
          <cell r="I90">
            <v>0</v>
          </cell>
          <cell r="J90">
            <v>0</v>
          </cell>
        </row>
        <row r="94">
          <cell r="E94">
            <v>0</v>
          </cell>
          <cell r="G94">
            <v>0</v>
          </cell>
          <cell r="H94">
            <v>0</v>
          </cell>
          <cell r="I94">
            <v>0</v>
          </cell>
          <cell r="J94">
            <v>0</v>
          </cell>
        </row>
        <row r="106">
          <cell r="E106">
            <v>0</v>
          </cell>
          <cell r="G106">
            <v>1127975</v>
          </cell>
          <cell r="H106">
            <v>0</v>
          </cell>
          <cell r="I106">
            <v>0</v>
          </cell>
          <cell r="J106">
            <v>194459</v>
          </cell>
        </row>
        <row r="110">
          <cell r="E110">
            <v>0</v>
          </cell>
          <cell r="G110">
            <v>8089</v>
          </cell>
          <cell r="H110">
            <v>-140</v>
          </cell>
          <cell r="I110">
            <v>-67</v>
          </cell>
          <cell r="J110">
            <v>-194459</v>
          </cell>
        </row>
        <row r="119">
          <cell r="E119">
            <v>0</v>
          </cell>
          <cell r="G119">
            <v>-5724217</v>
          </cell>
          <cell r="H119">
            <v>0</v>
          </cell>
          <cell r="I119">
            <v>0</v>
          </cell>
          <cell r="J119">
            <v>0</v>
          </cell>
        </row>
        <row r="123">
          <cell r="E123">
            <v>0</v>
          </cell>
          <cell r="G123">
            <v>660786</v>
          </cell>
          <cell r="H123">
            <v>0</v>
          </cell>
          <cell r="I123">
            <v>0</v>
          </cell>
          <cell r="J123">
            <v>0</v>
          </cell>
        </row>
        <row r="135">
          <cell r="G135">
            <v>32414380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7668091</v>
          </cell>
          <cell r="H187">
            <v>0</v>
          </cell>
          <cell r="I187">
            <v>11649</v>
          </cell>
          <cell r="J187">
            <v>1184798</v>
          </cell>
        </row>
        <row r="190">
          <cell r="E190">
            <v>0</v>
          </cell>
          <cell r="G190">
            <v>811443</v>
          </cell>
          <cell r="H190">
            <v>0</v>
          </cell>
          <cell r="I190">
            <v>2247</v>
          </cell>
          <cell r="J190">
            <v>104306</v>
          </cell>
        </row>
        <row r="196">
          <cell r="E196">
            <v>0</v>
          </cell>
          <cell r="G196">
            <v>0</v>
          </cell>
          <cell r="H196">
            <v>0</v>
          </cell>
          <cell r="I196">
            <v>0</v>
          </cell>
          <cell r="J196">
            <v>2114918</v>
          </cell>
        </row>
        <row r="204">
          <cell r="E204">
            <v>0</v>
          </cell>
          <cell r="G204">
            <v>0</v>
          </cell>
          <cell r="H204">
            <v>0</v>
          </cell>
          <cell r="I204">
            <v>0</v>
          </cell>
          <cell r="J204">
            <v>0</v>
          </cell>
        </row>
        <row r="205">
          <cell r="E205">
            <v>0</v>
          </cell>
          <cell r="G205">
            <v>3538076</v>
          </cell>
          <cell r="H205">
            <v>0</v>
          </cell>
          <cell r="I205">
            <v>109308</v>
          </cell>
          <cell r="J205">
            <v>0</v>
          </cell>
        </row>
        <row r="223">
          <cell r="E223">
            <v>0</v>
          </cell>
          <cell r="G223">
            <v>197641</v>
          </cell>
          <cell r="H223">
            <v>0</v>
          </cell>
          <cell r="I223">
            <v>3387</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95058311</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2999</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50184253</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1522864</v>
          </cell>
          <cell r="H394">
            <v>0</v>
          </cell>
          <cell r="I394">
            <v>0</v>
          </cell>
          <cell r="J394">
            <v>0</v>
          </cell>
        </row>
        <row r="399">
          <cell r="E399">
            <v>0</v>
          </cell>
          <cell r="G399">
            <v>-767680</v>
          </cell>
          <cell r="H399">
            <v>0</v>
          </cell>
          <cell r="I399">
            <v>-2168</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17329121</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80614</v>
          </cell>
          <cell r="H527">
            <v>72883</v>
          </cell>
          <cell r="I527">
            <v>-2313</v>
          </cell>
          <cell r="J527">
            <v>-8593</v>
          </cell>
        </row>
        <row r="534">
          <cell r="E534">
            <v>0</v>
          </cell>
          <cell r="G534">
            <v>22374919</v>
          </cell>
          <cell r="H534">
            <v>0</v>
          </cell>
          <cell r="I534">
            <v>0</v>
          </cell>
          <cell r="J534">
            <v>-13916506</v>
          </cell>
        </row>
        <row r="539">
          <cell r="E539">
            <v>0</v>
          </cell>
          <cell r="G539">
            <v>0</v>
          </cell>
          <cell r="H539">
            <v>0</v>
          </cell>
          <cell r="I539">
            <v>0</v>
          </cell>
          <cell r="J539">
            <v>0</v>
          </cell>
        </row>
        <row r="547">
          <cell r="E547">
            <v>0</v>
          </cell>
          <cell r="G547">
            <v>-1287</v>
          </cell>
          <cell r="H547">
            <v>1807</v>
          </cell>
          <cell r="I547">
            <v>0</v>
          </cell>
          <cell r="J547">
            <v>0</v>
          </cell>
        </row>
        <row r="570">
          <cell r="H570">
            <v>0</v>
          </cell>
          <cell r="I570">
            <v>0</v>
          </cell>
          <cell r="J570">
            <v>0</v>
          </cell>
        </row>
        <row r="571">
          <cell r="G571">
            <v>0</v>
          </cell>
          <cell r="H571">
            <v>3005505</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-2620</v>
          </cell>
          <cell r="H576">
            <v>0</v>
          </cell>
          <cell r="I576">
            <v>0</v>
          </cell>
          <cell r="J576">
            <v>0</v>
          </cell>
        </row>
        <row r="577">
          <cell r="G577">
            <v>0</v>
          </cell>
          <cell r="H577">
            <v>-3148959</v>
          </cell>
          <cell r="I577">
            <v>0</v>
          </cell>
          <cell r="J577">
            <v>0</v>
          </cell>
        </row>
        <row r="578">
          <cell r="H578">
            <v>0</v>
          </cell>
          <cell r="I578">
            <v>0</v>
          </cell>
          <cell r="J578">
            <v>0</v>
          </cell>
        </row>
        <row r="579">
          <cell r="G579">
            <v>0</v>
          </cell>
          <cell r="I579">
            <v>0</v>
          </cell>
          <cell r="J579">
            <v>0</v>
          </cell>
        </row>
        <row r="580">
          <cell r="G580">
            <v>0</v>
          </cell>
          <cell r="H580">
            <v>0</v>
          </cell>
          <cell r="I580">
            <v>-55227</v>
          </cell>
          <cell r="J580">
            <v>0</v>
          </cell>
        </row>
        <row r="581">
          <cell r="G581">
            <v>0</v>
          </cell>
          <cell r="H581">
            <v>0</v>
          </cell>
          <cell r="I581">
            <v>-44094</v>
          </cell>
          <cell r="J581">
            <v>0</v>
          </cell>
        </row>
        <row r="582">
          <cell r="G582">
            <v>-1276455</v>
          </cell>
          <cell r="I582">
            <v>0</v>
          </cell>
        </row>
        <row r="583">
          <cell r="G583">
            <v>0</v>
          </cell>
          <cell r="I583">
            <v>-8</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G592">
            <v>-2112</v>
          </cell>
          <cell r="H592">
            <v>0</v>
          </cell>
          <cell r="I592">
            <v>0</v>
          </cell>
          <cell r="J592">
            <v>0</v>
          </cell>
        </row>
        <row r="593">
          <cell r="H593">
            <v>0</v>
          </cell>
          <cell r="I593">
            <v>0</v>
          </cell>
          <cell r="J593">
            <v>0</v>
          </cell>
        </row>
        <row r="594">
          <cell r="E594">
            <v>0</v>
          </cell>
          <cell r="G594">
            <v>-28896</v>
          </cell>
          <cell r="H594">
            <v>-202484</v>
          </cell>
          <cell r="I594">
            <v>231380</v>
          </cell>
          <cell r="J594">
            <v>0</v>
          </cell>
        </row>
        <row r="597">
          <cell r="E597">
            <v>0</v>
          </cell>
          <cell r="G597">
            <v>91599</v>
          </cell>
          <cell r="H597">
            <v>-202484</v>
          </cell>
          <cell r="I597">
            <v>110885</v>
          </cell>
          <cell r="J597">
            <v>0</v>
          </cell>
        </row>
        <row r="608">
          <cell r="B608">
            <v>45723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18" sqref="B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45716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35463230</v>
      </c>
      <c r="G22" s="111">
        <f t="shared" si="0"/>
        <v>35192961</v>
      </c>
      <c r="H22" s="112">
        <f t="shared" si="0"/>
        <v>271248</v>
      </c>
      <c r="I22" s="112">
        <f t="shared" si="0"/>
        <v>-979</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35463230</v>
      </c>
      <c r="G25" s="136">
        <f t="shared" ref="G25:M25" si="2">+G26+G30+G31+G32+G33</f>
        <v>35192961</v>
      </c>
      <c r="H25" s="137">
        <f>+H26+H30+H31+H32+H33</f>
        <v>271248</v>
      </c>
      <c r="I25" s="137">
        <f>+I26+I30+I31+I32+I33</f>
        <v>-979</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387093</v>
      </c>
      <c r="G26" s="142">
        <f>[1]OTCHET!G74</f>
        <v>337811</v>
      </c>
      <c r="H26" s="143">
        <f>[1]OTCHET!H74</f>
        <v>50194</v>
      </c>
      <c r="I26" s="143">
        <f>[1]OTCHET!I74</f>
        <v>-912</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229093</v>
      </c>
      <c r="G28" s="157">
        <f>[1]OTCHET!G77</f>
        <v>230560</v>
      </c>
      <c r="H28" s="158">
        <f>[1]OTCHET!H77</f>
        <v>0</v>
      </c>
      <c r="I28" s="158">
        <f>[1]OTCHET!I77</f>
        <v>-1467</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107806</v>
      </c>
      <c r="G29" s="165">
        <f>+[1]OTCHET!G78+[1]OTCHET!G79</f>
        <v>107251</v>
      </c>
      <c r="H29" s="166">
        <f>+[1]OTCHET!H78+[1]OTCHET!H79</f>
        <v>0</v>
      </c>
      <c r="I29" s="166">
        <f>+[1]OTCHET!I78+[1]OTCHET!I79</f>
        <v>555</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6589331</v>
      </c>
      <c r="G30" s="171">
        <f>[1]OTCHET!G90+[1]OTCHET!G93+[1]OTCHET!G94</f>
        <v>6368137</v>
      </c>
      <c r="H30" s="172">
        <f>[1]OTCHET!H90+[1]OTCHET!H93+[1]OTCHET!H94</f>
        <v>221194</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1322434</v>
      </c>
      <c r="G31" s="177">
        <f>[1]OTCHET!G106</f>
        <v>1127975</v>
      </c>
      <c r="H31" s="178">
        <f>[1]OTCHET!H106</f>
        <v>0</v>
      </c>
      <c r="I31" s="178">
        <f>[1]OTCHET!I106</f>
        <v>0</v>
      </c>
      <c r="J31" s="179">
        <f>[1]OTCHET!J106</f>
        <v>194459</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26503586</v>
      </c>
      <c r="G32" s="177">
        <f>[1]OTCHET!G110+[1]OTCHET!G119+[1]OTCHET!G135+[1]OTCHET!G136</f>
        <v>26698252</v>
      </c>
      <c r="H32" s="178">
        <f>[1]OTCHET!H110+[1]OTCHET!H119+[1]OTCHET!H135+[1]OTCHET!H136</f>
        <v>-140</v>
      </c>
      <c r="I32" s="178">
        <f>[1]OTCHET!I110+[1]OTCHET!I119+[1]OTCHET!I135+[1]OTCHET!I136</f>
        <v>-67</v>
      </c>
      <c r="J32" s="179">
        <f>[1]OTCHET!J110+[1]OTCHET!J119+[1]OTCHET!J135+[1]OTCHET!J136</f>
        <v>-194459</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660786</v>
      </c>
      <c r="G33" s="129">
        <f>[1]OTCHET!G123</f>
        <v>660786</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110807174</v>
      </c>
      <c r="G38" s="218">
        <f t="shared" si="3"/>
        <v>107276561</v>
      </c>
      <c r="H38" s="219">
        <f t="shared" si="3"/>
        <v>0</v>
      </c>
      <c r="I38" s="219">
        <f t="shared" si="3"/>
        <v>126591</v>
      </c>
      <c r="J38" s="220">
        <f t="shared" si="3"/>
        <v>3404022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11897452</v>
      </c>
      <c r="G39" s="230">
        <f t="shared" si="4"/>
        <v>8479534</v>
      </c>
      <c r="H39" s="231">
        <f t="shared" si="4"/>
        <v>0</v>
      </c>
      <c r="I39" s="231">
        <f t="shared" si="4"/>
        <v>13896</v>
      </c>
      <c r="J39" s="232">
        <f t="shared" si="4"/>
        <v>3404022</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8864538</v>
      </c>
      <c r="G40" s="238">
        <f>[1]OTCHET!G187</f>
        <v>7668091</v>
      </c>
      <c r="H40" s="239">
        <f>[1]OTCHET!H187</f>
        <v>0</v>
      </c>
      <c r="I40" s="239">
        <f>[1]OTCHET!I187</f>
        <v>11649</v>
      </c>
      <c r="J40" s="240">
        <f>[1]OTCHET!J187</f>
        <v>1184798</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917996</v>
      </c>
      <c r="G41" s="246">
        <f>[1]OTCHET!G190</f>
        <v>811443</v>
      </c>
      <c r="H41" s="247">
        <f>[1]OTCHET!H190</f>
        <v>0</v>
      </c>
      <c r="I41" s="247">
        <f>[1]OTCHET!I190</f>
        <v>2247</v>
      </c>
      <c r="J41" s="248">
        <f>[1]OTCHET!J190</f>
        <v>104306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2114918</v>
      </c>
      <c r="G42" s="253">
        <f>+[1]OTCHET!G196+[1]OTCHET!G204</f>
        <v>0</v>
      </c>
      <c r="H42" s="254">
        <f>+[1]OTCHET!H196+[1]OTCHET!H204</f>
        <v>0</v>
      </c>
      <c r="I42" s="254">
        <f>+[1]OTCHET!I196+[1]OTCHET!I204</f>
        <v>0</v>
      </c>
      <c r="J42" s="255">
        <f>+[1]OTCHET!J196+[1]OTCHET!J204</f>
        <v>2114918</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3848412</v>
      </c>
      <c r="G43" s="259">
        <f>+[1]OTCHET!G205+[1]OTCHET!G223+[1]OTCHET!G274</f>
        <v>3735717</v>
      </c>
      <c r="H43" s="260">
        <f>+[1]OTCHET!H205+[1]OTCHET!H223+[1]OTCHET!H274</f>
        <v>0</v>
      </c>
      <c r="I43" s="260">
        <f>+[1]OTCHET!I205+[1]OTCHET!I223+[1]OTCHET!I274</f>
        <v>112695</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95058311</v>
      </c>
      <c r="G48" s="171">
        <f>+[1]OTCHET!G268+[1]OTCHET!G272+[1]OTCHET!G273</f>
        <v>95058311</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2999</v>
      </c>
      <c r="G49" s="177">
        <f>[1]OTCHET!G278+[1]OTCHET!G279+[1]OTCHET!G287+[1]OTCHET!G290</f>
        <v>2999</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68266390</v>
      </c>
      <c r="G56" s="302">
        <f t="shared" si="5"/>
        <v>50939437</v>
      </c>
      <c r="H56" s="303">
        <f t="shared" si="5"/>
        <v>0</v>
      </c>
      <c r="I56" s="304">
        <f t="shared" si="5"/>
        <v>-2168</v>
      </c>
      <c r="J56" s="305">
        <f t="shared" si="5"/>
        <v>17329121</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50184253</v>
      </c>
      <c r="G57" s="308">
        <f>+[1]OTCHET!G364+[1]OTCHET!G378+[1]OTCHET!G391</f>
        <v>50184253</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753016</v>
      </c>
      <c r="G58" s="313">
        <f>+[1]OTCHET!G386+[1]OTCHET!G394+[1]OTCHET!G399+[1]OTCHET!G402+[1]OTCHET!G405+[1]OTCHET!G408+[1]OTCHET!G409+[1]OTCHET!G412+[1]OTCHET!G425+[1]OTCHET!G426+[1]OTCHET!G427+[1]OTCHET!G428+[1]OTCHET!G429</f>
        <v>755184</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-2168</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17329121</v>
      </c>
      <c r="G62" s="208">
        <f>[1]OTCHET!G415</f>
        <v>0</v>
      </c>
      <c r="H62" s="209">
        <f>[1]OTCHET!H415</f>
        <v>0</v>
      </c>
      <c r="I62" s="209">
        <f>[1]OTCHET!I415</f>
        <v>0</v>
      </c>
      <c r="J62" s="210">
        <f>[1]OTCHET!J415</f>
        <v>17329121</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-7077554</v>
      </c>
      <c r="G64" s="345">
        <f t="shared" si="6"/>
        <v>-21144163</v>
      </c>
      <c r="H64" s="346">
        <f t="shared" si="6"/>
        <v>271248</v>
      </c>
      <c r="I64" s="346">
        <f t="shared" si="6"/>
        <v>-129738</v>
      </c>
      <c r="J64" s="347">
        <f t="shared" si="6"/>
        <v>13925099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7077554</v>
      </c>
      <c r="G66" s="357">
        <f t="shared" ref="G66:L66" si="8">SUM(+G68+G76+G77+G84+G85+G86+G89+G90+G91+G92+G93+G94+G95)</f>
        <v>21144163</v>
      </c>
      <c r="H66" s="358">
        <f>SUM(+H68+H76+H77+H84+H85+H86+H89+H90+H91+H92+H93+H94+H95)</f>
        <v>-271248</v>
      </c>
      <c r="I66" s="358">
        <f>SUM(+I68+I76+I77+I84+I85+I86+I89+I90+I91+I92+I93+I94+I95)</f>
        <v>129738</v>
      </c>
      <c r="J66" s="359">
        <f>SUM(+J68+J76+J77+J84+J85+J86+J89+J90+J91+J92+J93+J94+J95)</f>
        <v>-13925099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143111</v>
      </c>
      <c r="G86" s="318">
        <f t="shared" ref="G86:M86" si="11">+G87+G88</f>
        <v>79327</v>
      </c>
      <c r="H86" s="319">
        <f>+H87+H88</f>
        <v>74690</v>
      </c>
      <c r="I86" s="319">
        <f>+I87+I88</f>
        <v>-2313</v>
      </c>
      <c r="J86" s="320">
        <f>+J87+J88</f>
        <v>-8593</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143111</v>
      </c>
      <c r="G88" s="391">
        <f>+[1]OTCHET!G524+[1]OTCHET!G527+[1]OTCHET!G547</f>
        <v>79327</v>
      </c>
      <c r="H88" s="392">
        <f>+[1]OTCHET!H524+[1]OTCHET!H527+[1]OTCHET!H547</f>
        <v>74690</v>
      </c>
      <c r="I88" s="392">
        <f>+[1]OTCHET!I524+[1]OTCHET!I527+[1]OTCHET!I547</f>
        <v>-2313</v>
      </c>
      <c r="J88" s="393">
        <f>+[1]OTCHET!J524+[1]OTCHET!J527+[1]OTCHET!J547</f>
        <v>-8593</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8458413</v>
      </c>
      <c r="G89" s="308">
        <f>[1]OTCHET!G534</f>
        <v>22374919</v>
      </c>
      <c r="H89" s="309">
        <f>[1]OTCHET!H534</f>
        <v>0</v>
      </c>
      <c r="I89" s="309">
        <f>[1]OTCHET!I534</f>
        <v>0</v>
      </c>
      <c r="J89" s="310">
        <f>[1]OTCHET!J534</f>
        <v>-13916506</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3005505</v>
      </c>
      <c r="G90" s="313">
        <f>+[1]OTCHET!G570+[1]OTCHET!G571+[1]OTCHET!G572+[1]OTCHET!G573+[1]OTCHET!G574+[1]OTCHET!G575</f>
        <v>0</v>
      </c>
      <c r="H90" s="314">
        <f>+[1]OTCHET!H570+[1]OTCHET!H571+[1]OTCHET!H572+[1]OTCHET!H573+[1]OTCHET!H574+[1]OTCHET!H575</f>
        <v>3005505</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-4527355</v>
      </c>
      <c r="G91" s="177">
        <f>+[1]OTCHET!G576+[1]OTCHET!G577+[1]OTCHET!G578+[1]OTCHET!G579+[1]OTCHET!G580+[1]OTCHET!G581+[1]OTCHET!G582</f>
        <v>-1279075</v>
      </c>
      <c r="H91" s="178">
        <f>+[1]OTCHET!H576+[1]OTCHET!H577+[1]OTCHET!H578+[1]OTCHET!H579+[1]OTCHET!H580+[1]OTCHET!H581+[1]OTCHET!H582</f>
        <v>-3148959</v>
      </c>
      <c r="I91" s="178">
        <f>+[1]OTCHET!I576+[1]OTCHET!I577+[1]OTCHET!I578+[1]OTCHET!I579+[1]OTCHET!I580+[1]OTCHET!I581+[1]OTCHET!I582</f>
        <v>-99321</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-8</v>
      </c>
      <c r="G92" s="177">
        <f>+[1]OTCHET!G583</f>
        <v>0</v>
      </c>
      <c r="H92" s="178">
        <f>+[1]OTCHET!H583</f>
        <v>0</v>
      </c>
      <c r="I92" s="178">
        <f>+[1]OTCHET!I583</f>
        <v>-8</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-2112</v>
      </c>
      <c r="G94" s="177">
        <f>+[1]OTCHET!G592+[1]OTCHET!G593</f>
        <v>-2112</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-28896</v>
      </c>
      <c r="H95" s="130">
        <f>[1]OTCHET!H594</f>
        <v>-202484</v>
      </c>
      <c r="I95" s="130">
        <f>[1]OTCHET!I594</f>
        <v>231380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91599</v>
      </c>
      <c r="H96" s="406">
        <f>+[1]OTCHET!H597</f>
        <v>-202484</v>
      </c>
      <c r="I96" s="406">
        <f>+[1]OTCHET!I597</f>
        <v>110885</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45723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2025-03-12T07:29:38Z</dcterms:modified>
</cp:coreProperties>
</file>