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<sst xmlns="http://schemas.openxmlformats.org/spreadsheetml/2006/main" count="2104" uniqueCount="1612">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</sst>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i\mf\B1_2014_5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2325933</v>
          </cell>
          <cell r="F72">
            <v>458202</v>
          </cell>
          <cell r="G72">
            <v>725933</v>
          </cell>
        </row>
        <row r="75">
          <cell r="E75">
            <v>781607</v>
          </cell>
          <cell r="F75">
            <v>338005</v>
          </cell>
        </row>
        <row r="76">
          <cell r="E76">
            <v>818393</v>
          </cell>
          <cell r="F76">
            <v>114395</v>
          </cell>
        </row>
        <row r="87">
          <cell r="E87">
            <v>25078000</v>
          </cell>
          <cell r="F87">
            <v>9021603</v>
          </cell>
          <cell r="G87">
            <v>1009710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2095471</v>
          </cell>
          <cell r="G105">
            <v>0</v>
          </cell>
        </row>
        <row r="109">
          <cell r="E109">
            <v>174000</v>
          </cell>
          <cell r="F109">
            <v>-568327</v>
          </cell>
          <cell r="G109">
            <v>-1692</v>
          </cell>
        </row>
        <row r="115">
          <cell r="E115">
            <v>0</v>
          </cell>
          <cell r="F115">
            <v>-3971000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21585692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25762050</v>
          </cell>
          <cell r="F181">
            <v>10860519</v>
          </cell>
          <cell r="G181">
            <v>0</v>
          </cell>
        </row>
        <row r="184">
          <cell r="E184">
            <v>2211528</v>
          </cell>
          <cell r="F184">
            <v>1348873</v>
          </cell>
          <cell r="G184">
            <v>0</v>
          </cell>
        </row>
        <row r="190">
          <cell r="E190">
            <v>6431923</v>
          </cell>
          <cell r="F190">
            <v>2789967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23216945</v>
          </cell>
          <cell r="F197">
            <v>4590844</v>
          </cell>
          <cell r="G197">
            <v>10644</v>
          </cell>
        </row>
        <row r="215">
          <cell r="E215">
            <v>603448</v>
          </cell>
          <cell r="F215">
            <v>-34497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2028603</v>
          </cell>
          <cell r="F230">
            <v>1302670</v>
          </cell>
          <cell r="G230">
            <v>725933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137300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192964992</v>
          </cell>
          <cell r="F256">
            <v>75329477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1238012</v>
          </cell>
          <cell r="F262">
            <v>464449</v>
          </cell>
          <cell r="G262">
            <v>129269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1864886</v>
          </cell>
          <cell r="F266">
            <v>197394</v>
          </cell>
          <cell r="G266">
            <v>0</v>
          </cell>
        </row>
        <row r="267">
          <cell r="E267">
            <v>3016010</v>
          </cell>
          <cell r="F267">
            <v>477731</v>
          </cell>
          <cell r="G267">
            <v>0</v>
          </cell>
        </row>
        <row r="275">
          <cell r="E275">
            <v>414804</v>
          </cell>
          <cell r="F275">
            <v>14988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213742191</v>
          </cell>
          <cell r="F362">
            <v>38887695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11276144</v>
          </cell>
          <cell r="F378">
            <v>29242345</v>
          </cell>
          <cell r="G378">
            <v>-753156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4883899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5798283</v>
          </cell>
          <cell r="G467">
            <v>5798283</v>
          </cell>
        </row>
        <row r="480">
          <cell r="E480">
            <v>-8810750</v>
          </cell>
          <cell r="F480">
            <v>-3012467</v>
          </cell>
          <cell r="G480">
            <v>-5798283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4559406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-5182153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-6104</v>
          </cell>
        </row>
        <row r="561">
          <cell r="F561">
            <v>-17105</v>
          </cell>
          <cell r="G561">
            <v>-1144529</v>
          </cell>
        </row>
        <row r="564">
          <cell r="F564">
            <v>-61647</v>
          </cell>
        </row>
        <row r="565">
          <cell r="F565">
            <v>-55883</v>
          </cell>
        </row>
        <row r="566">
          <cell r="F566">
            <v>-454617</v>
          </cell>
        </row>
        <row r="567">
          <cell r="F567">
            <v>-2538</v>
          </cell>
          <cell r="G567">
            <v>6</v>
          </cell>
        </row>
        <row r="568">
          <cell r="F568">
            <v>10125</v>
          </cell>
        </row>
        <row r="571">
          <cell r="F571">
            <v>-79228</v>
          </cell>
        </row>
        <row r="576">
          <cell r="F576">
            <v>-803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C14" sqref="C14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41790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53377933</v>
      </c>
      <c r="F22" s="157">
        <f>+G22+H22</f>
        <v>30394409</v>
      </c>
      <c r="G22" s="157">
        <f>+G23+G25+G36+G37</f>
        <v>28662201</v>
      </c>
      <c r="H22" s="157">
        <f>+H23+H25+H36+H37</f>
        <v>1732208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53377933</v>
      </c>
      <c r="F25" s="157">
        <f>+G25+H25</f>
        <v>30355592</v>
      </c>
      <c r="G25" s="157">
        <f aca="true" t="shared" si="0" ref="G25:M25">+G26+G30+G31+G32+G33</f>
        <v>28621641</v>
      </c>
      <c r="H25" s="157">
        <f t="shared" si="0"/>
        <v>1733951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'[3]OTCHET'!E72</f>
        <v>2325933</v>
      </c>
      <c r="F26" s="160">
        <f aca="true" t="shared" si="1" ref="F26:F37">+G26+H26</f>
        <v>1184135</v>
      </c>
      <c r="G26" s="160">
        <f>'[3]OTCHET'!F72</f>
        <v>458202</v>
      </c>
      <c r="H26" s="160">
        <f>'[3]OTCHET'!G72</f>
        <v>725933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'[3]OTCHET'!E73</f>
        <v>0</v>
      </c>
      <c r="F27" s="161">
        <f t="shared" si="1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'[3]OTCHET'!E75</f>
        <v>781607</v>
      </c>
      <c r="F28" s="161">
        <f t="shared" si="1"/>
        <v>338005</v>
      </c>
      <c r="G28" s="161">
        <f>'[3]OTCHET'!F75</f>
        <v>338005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+'[3]OTCHET'!E76+'[3]OTCHET'!E77</f>
        <v>818393</v>
      </c>
      <c r="F29" s="161">
        <f t="shared" si="1"/>
        <v>114395</v>
      </c>
      <c r="G29" s="161">
        <f>+'[3]OTCHET'!F76+'[3]OTCHET'!F77</f>
        <v>114395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'[3]OTCHET'!E87+'[3]OTCHET'!E90+'[3]OTCHET'!E91</f>
        <v>25078000</v>
      </c>
      <c r="F30" s="161">
        <f t="shared" si="1"/>
        <v>10031313</v>
      </c>
      <c r="G30" s="161">
        <f>'[3]OTCHET'!F87+'[3]OTCHET'!F90+'[3]OTCHET'!F91</f>
        <v>9021603</v>
      </c>
      <c r="H30" s="161">
        <f>'[3]OTCHET'!G87+'[3]OTCHET'!G90+'[3]OTCHET'!G91</f>
        <v>1009710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'[3]OTCHET'!E105</f>
        <v>7800000</v>
      </c>
      <c r="F31" s="161">
        <f t="shared" si="1"/>
        <v>2095471</v>
      </c>
      <c r="G31" s="161">
        <f>'[3]OTCHET'!F105</f>
        <v>2095471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'[3]OTCHET'!E109+'[3]OTCHET'!E115+'[3]OTCHET'!E131+'[3]OTCHET'!E132</f>
        <v>18174000</v>
      </c>
      <c r="F32" s="161">
        <f t="shared" si="1"/>
        <v>17044673</v>
      </c>
      <c r="G32" s="163">
        <f>'[3]OTCHET'!F109+'[3]OTCHET'!F115+'[3]OTCHET'!F131+'[3]OTCHET'!F132</f>
        <v>17046365</v>
      </c>
      <c r="H32" s="163">
        <f>'[3]OTCHET'!G109+'[3]OTCHET'!G115+'[3]OTCHET'!G131+'[3]OTCHET'!G132</f>
        <v>-1692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'[3]OTCHET'!E119</f>
        <v>0</v>
      </c>
      <c r="F33" s="162">
        <f t="shared" si="1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+'[3]OTCHET'!E133</f>
        <v>0</v>
      </c>
      <c r="F36" s="157">
        <f t="shared" si="1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'[3]OTCHET'!E136+'[3]OTCHET'!E145+'[3]OTCHET'!E154</f>
        <v>0</v>
      </c>
      <c r="F37" s="157">
        <f t="shared" si="1"/>
        <v>38817</v>
      </c>
      <c r="G37" s="225">
        <f>'[3]OTCHET'!F136+'[3]OTCHET'!F145+'[3]OTCHET'!F154</f>
        <v>40560</v>
      </c>
      <c r="H37" s="225">
        <f>'[3]OTCHET'!G136+'[3]OTCHET'!G145+'[3]OTCHET'!G154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259890501</v>
      </c>
      <c r="F38" s="162">
        <f>+G38+H38</f>
        <v>98328812</v>
      </c>
      <c r="G38" s="162">
        <f>SUM(G39:G53)-G44-G46-G51-G52</f>
        <v>97464709</v>
      </c>
      <c r="H38" s="162">
        <f>SUM(H39:H53)-H44-H46-H51-H52</f>
        <v>864103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'[3]OTCHET'!E181</f>
        <v>25762050</v>
      </c>
      <c r="F39" s="158">
        <f aca="true" t="shared" si="2" ref="F39:F62">+G39+H39</f>
        <v>10860519</v>
      </c>
      <c r="G39" s="160">
        <f>'[3]OTCHET'!F181</f>
        <v>10860519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'[3]OTCHET'!E184</f>
        <v>2211528</v>
      </c>
      <c r="F40" s="161">
        <f t="shared" si="2"/>
        <v>1348873</v>
      </c>
      <c r="G40" s="161">
        <f>'[3]OTCHET'!F184</f>
        <v>1348873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+'[3]OTCHET'!E190+'[3]OTCHET'!E196</f>
        <v>6431923</v>
      </c>
      <c r="F41" s="161">
        <f t="shared" si="2"/>
        <v>2789967</v>
      </c>
      <c r="G41" s="161">
        <f>+'[3]OTCHET'!F190+'[3]OTCHET'!F196</f>
        <v>2789967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+'[3]OTCHET'!E197+'[3]OTCHET'!E215+'[3]OTCHET'!E262+'[3]OTCHET'!E288</f>
        <v>25058405</v>
      </c>
      <c r="F42" s="161">
        <f t="shared" si="2"/>
        <v>5160709</v>
      </c>
      <c r="G42" s="161">
        <f>+'[3]OTCHET'!F197+'[3]OTCHET'!F215+'[3]OTCHET'!F262</f>
        <v>5020796</v>
      </c>
      <c r="H42" s="161">
        <f>+'[3]OTCHET'!G197+'[3]OTCHET'!G215+'[3]OTCHET'!G262</f>
        <v>139913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+'[3]OTCHET'!E219+'[3]OTCHET'!E225+'[3]OTCHET'!E228+'[3]OTCHET'!E229+'[3]OTCHET'!E230+'[3]OTCHET'!E231+'[3]OTCHET'!E232</f>
        <v>2165903</v>
      </c>
      <c r="F43" s="161">
        <f t="shared" si="2"/>
        <v>2150897</v>
      </c>
      <c r="G43" s="161">
        <f>+'[3]OTCHET'!F219+'[3]OTCHET'!F225+'[3]OTCHET'!F228+'[3]OTCHET'!F229+'[3]OTCHET'!F230+'[3]OTCHET'!F231+'[3]OTCHET'!F232</f>
        <v>1424964</v>
      </c>
      <c r="H43" s="161">
        <f>+'[3]OTCHET'!G219+'[3]OTCHET'!G225+'[3]OTCHET'!G228+'[3]OTCHET'!G229+'[3]OTCHET'!G230+'[3]OTCHET'!G231+'[3]OTCHET'!G232</f>
        <v>725933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+'[3]OTCHET'!E228+'[3]OTCHET'!E229+'[3]OTCHET'!E230+'[3]OTCHET'!E231+'[3]OTCHET'!E234+'[3]OTCHET'!E235+'[3]OTCHET'!E238</f>
        <v>2028603</v>
      </c>
      <c r="F44" s="161">
        <f t="shared" si="2"/>
        <v>2028603</v>
      </c>
      <c r="G44" s="161">
        <f>+'[3]OTCHET'!F228+'[3]OTCHET'!F229+'[3]OTCHET'!F230+'[3]OTCHET'!F231+'[3]OTCHET'!F234+'[3]OTCHET'!F235+'[3]OTCHET'!E238</f>
        <v>1302670</v>
      </c>
      <c r="H44" s="161">
        <f>+'[3]OTCHET'!G228+'[3]OTCHET'!G229+'[3]OTCHET'!G230+'[3]OTCHET'!G231+'[3]OTCHET'!G234+'[3]OTCHET'!G235+'[3]OTCHET'!E238</f>
        <v>725933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+'[3]OTCHET'!E246+'[3]OTCHET'!E247+'[3]OTCHET'!E248+'[3]OTCHET'!E249</f>
        <v>0</v>
      </c>
      <c r="F45" s="161">
        <f t="shared" si="2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+'[3]OTCHET'!E247</f>
        <v>0</v>
      </c>
      <c r="F46" s="161">
        <f t="shared" si="2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+'[3]OTCHET'!E256+'[3]OTCHET'!E260+'[3]OTCHET'!E261+'[3]OTCHET'!E263</f>
        <v>192964992</v>
      </c>
      <c r="F47" s="161">
        <f t="shared" si="2"/>
        <v>75329477</v>
      </c>
      <c r="G47" s="161">
        <f>+'[3]OTCHET'!F256+'[3]OTCHET'!F260+'[3]OTCHET'!F261+'[3]OTCHET'!F263</f>
        <v>75329477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'[3]OTCHET'!E266+'[3]OTCHET'!E267+'[3]OTCHET'!E275+'[3]OTCHET'!E278</f>
        <v>5295700</v>
      </c>
      <c r="F48" s="161">
        <f t="shared" si="2"/>
        <v>690113</v>
      </c>
      <c r="G48" s="161">
        <f>'[3]OTCHET'!F266+'[3]OTCHET'!F267+'[3]OTCHET'!F275+'[3]OTCHET'!F278</f>
        <v>690113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+'[3]OTCHET'!E279</f>
        <v>0</v>
      </c>
      <c r="F49" s="161">
        <f t="shared" si="2"/>
        <v>-1743</v>
      </c>
      <c r="G49" s="161">
        <f>+'[3]OTCHET'!F279</f>
        <v>0</v>
      </c>
      <c r="H49" s="161">
        <f>+'[3]OTCHET'!G279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+'[3]OTCHET'!E284</f>
        <v>0</v>
      </c>
      <c r="F50" s="161">
        <f t="shared" si="2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'[3]OTCHET'!E285</f>
        <v>0</v>
      </c>
      <c r="F51" s="161">
        <f t="shared" si="2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'[3]OTCHET'!E287</f>
        <v>0</v>
      </c>
      <c r="F52" s="161">
        <f t="shared" si="2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+'[3]OTCHET'!E288</f>
        <v>0</v>
      </c>
      <c r="F53" s="163">
        <f t="shared" si="2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225018335</v>
      </c>
      <c r="F54" s="164">
        <f t="shared" si="2"/>
        <v>72352366</v>
      </c>
      <c r="G54" s="157">
        <f>+G55+G56+G60</f>
        <v>73105522</v>
      </c>
      <c r="H54" s="157">
        <f>+H55+H56+H60</f>
        <v>-753156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+'[3]OTCHET'!E348+'[3]OTCHET'!E362+'[3]OTCHET'!E375</f>
        <v>213742191</v>
      </c>
      <c r="F55" s="160">
        <f t="shared" si="2"/>
        <v>38887695</v>
      </c>
      <c r="G55" s="166">
        <f>+'[3]OTCHET'!F348+'[3]OTCHET'!F362+'[3]OTCHET'!F375</f>
        <v>38887695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11276144</v>
      </c>
      <c r="F56" s="161">
        <f t="shared" si="2"/>
        <v>28580772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29333928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-753156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+'[3]OTCHET'!E409+'[3]OTCHET'!E410+'[3]OTCHET'!E411+'[3]OTCHET'!E412+'[3]OTCHET'!E413</f>
        <v>0</v>
      </c>
      <c r="F57" s="161">
        <f t="shared" si="2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'[3]OTCHET'!E392</f>
        <v>0</v>
      </c>
      <c r="F58" s="161">
        <f t="shared" si="2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'[3]OTCHET'!E399</f>
        <v>0</v>
      </c>
      <c r="F60" s="163">
        <f t="shared" si="2"/>
        <v>4883899</v>
      </c>
      <c r="G60" s="227">
        <f>'[3]OTCHET'!F399</f>
        <v>4883899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+'[3]OTCHET'!E239</f>
        <v>0</v>
      </c>
      <c r="F61" s="164">
        <f t="shared" si="2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18505767</v>
      </c>
      <c r="F62" s="164">
        <f t="shared" si="2"/>
        <v>4417963</v>
      </c>
      <c r="G62" s="157">
        <f>+G22-G38+G54-G61</f>
        <v>4303014</v>
      </c>
      <c r="H62" s="157">
        <f>+H22-H38+H54-H61</f>
        <v>114949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 aca="true" t="shared" si="3" ref="E63:M63">+E62+E64</f>
        <v>0</v>
      </c>
      <c r="F63" s="166">
        <f t="shared" si="3"/>
        <v>0</v>
      </c>
      <c r="G63" s="166">
        <f t="shared" si="3"/>
        <v>0</v>
      </c>
      <c r="H63" s="166">
        <f t="shared" si="3"/>
        <v>0</v>
      </c>
      <c r="I63" s="91" t="e">
        <f t="shared" si="3"/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-18505767</v>
      </c>
      <c r="F64" s="162">
        <f>+G64+H64</f>
        <v>-4417963</v>
      </c>
      <c r="G64" s="167">
        <f aca="true" t="shared" si="4" ref="G64:L64">SUM(+G66+G74+G75+G82+G83+G84+G87+G88+G89+G90+G91+G92+G93)</f>
        <v>-4303014</v>
      </c>
      <c r="H64" s="167">
        <f t="shared" si="4"/>
        <v>-114949</v>
      </c>
      <c r="I64" s="73" t="e">
        <f t="shared" si="4"/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-8810750</v>
      </c>
      <c r="F66" s="161">
        <f>+G66+H66</f>
        <v>-8879853</v>
      </c>
      <c r="G66" s="166">
        <f aca="true" t="shared" si="5" ref="G66:M66">SUM(G67:G73)</f>
        <v>-3081570</v>
      </c>
      <c r="H66" s="166">
        <f t="shared" si="5"/>
        <v>-5798283</v>
      </c>
      <c r="I66" s="91" t="e">
        <f t="shared" si="5"/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6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+'[3]OTCHET'!E471+'[3]OTCHET'!E472+'[3]OTCHET'!E475+'[3]OTCHET'!E476+'[3]OTCHET'!E479+'[3]OTCHET'!E480+'[3]OTCHET'!E481+'[3]OTCHET'!E483</f>
        <v>-8810750</v>
      </c>
      <c r="F68" s="161">
        <f t="shared" si="6"/>
        <v>-8810750</v>
      </c>
      <c r="G68" s="166">
        <f>+'[3]OTCHET'!F471+'[3]OTCHET'!F472+'[3]OTCHET'!F475+'[3]OTCHET'!F476+'[3]OTCHET'!F479+'[3]OTCHET'!F480+'[3]OTCHET'!F481+'[3]OTCHET'!F483</f>
        <v>-3012467</v>
      </c>
      <c r="H68" s="166">
        <f>+'[3]OTCHET'!G471+'[3]OTCHET'!G472+'[3]OTCHET'!G475+'[3]OTCHET'!G476+'[3]OTCHET'!G479+'[3]OTCHET'!G480+'[3]OTCHET'!G481+'[3]OTCHET'!G483</f>
        <v>-5798283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+'[3]OTCHET'!E484</f>
        <v>0</v>
      </c>
      <c r="F69" s="161">
        <f t="shared" si="6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+'[3]OTCHET'!E489</f>
        <v>0</v>
      </c>
      <c r="F70" s="161">
        <f t="shared" si="6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+'[3]OTCHET'!E529</f>
        <v>0</v>
      </c>
      <c r="F71" s="161">
        <f t="shared" si="6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+'[3]OTCHET'!E568+'[3]OTCHET'!E569</f>
        <v>0</v>
      </c>
      <c r="F72" s="161">
        <f t="shared" si="6"/>
        <v>10125</v>
      </c>
      <c r="G72" s="166">
        <f>+'[3]OTCHET'!F568+'[3]OTCHET'!F569</f>
        <v>10125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+'[3]OTCHET'!E570+'[3]OTCHET'!E571+'[3]OTCHET'!E572</f>
        <v>0</v>
      </c>
      <c r="F73" s="161">
        <f t="shared" si="6"/>
        <v>-79228</v>
      </c>
      <c r="G73" s="166">
        <f>+'[3]OTCHET'!F570+'[3]OTCHET'!F571+'[3]OTCHET'!F572</f>
        <v>-79228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'[3]OTCHET'!E448</f>
        <v>0</v>
      </c>
      <c r="F74" s="161">
        <f t="shared" si="6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5798283</v>
      </c>
      <c r="F75" s="161">
        <f t="shared" si="6"/>
        <v>5798283</v>
      </c>
      <c r="G75" s="166">
        <f aca="true" t="shared" si="7" ref="G75:M75">SUM(G76:G81)</f>
        <v>0</v>
      </c>
      <c r="H75" s="166">
        <f t="shared" si="7"/>
        <v>5798283</v>
      </c>
      <c r="I75" s="91">
        <f t="shared" si="7"/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+'[3]OTCHET'!E453+'[3]OTCHET'!E456</f>
        <v>0</v>
      </c>
      <c r="F76" s="161">
        <f t="shared" si="6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+'[3]OTCHET'!E454+'[3]OTCHET'!E457</f>
        <v>0</v>
      </c>
      <c r="F77" s="161">
        <f t="shared" si="6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'[3]OTCHET'!E458</f>
        <v>0</v>
      </c>
      <c r="F78" s="161">
        <f t="shared" si="6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+'[3]OTCHET'!E466</f>
        <v>0</v>
      </c>
      <c r="F80" s="161">
        <f t="shared" si="6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+'[3]OTCHET'!E467</f>
        <v>5798283</v>
      </c>
      <c r="F81" s="161">
        <f t="shared" si="6"/>
        <v>5798283</v>
      </c>
      <c r="G81" s="166">
        <f>+'[3]OTCHET'!F467</f>
        <v>0</v>
      </c>
      <c r="H81" s="166">
        <f>+'[3]OTCHET'!G467</f>
        <v>5798283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'[3]OTCHET'!E522</f>
        <v>0</v>
      </c>
      <c r="F82" s="161">
        <f t="shared" si="6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'[3]OTCHET'!E523</f>
        <v>0</v>
      </c>
      <c r="F83" s="161">
        <f t="shared" si="6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6"/>
        <v>-622747</v>
      </c>
      <c r="G84" s="166">
        <f aca="true" t="shared" si="8" ref="G84:M84">+G85+G86</f>
        <v>-622747</v>
      </c>
      <c r="H84" s="166">
        <f t="shared" si="8"/>
        <v>0</v>
      </c>
      <c r="I84" s="91">
        <f t="shared" si="8"/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+'[3]OTCHET'!E490+'[3]OTCHET'!E499+'[3]OTCHET'!E503+'[3]OTCHET'!E530</f>
        <v>0</v>
      </c>
      <c r="F85" s="161">
        <f t="shared" si="6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+'[3]OTCHET'!E508+'[3]OTCHET'!E511+'[3]OTCHET'!E531</f>
        <v>-5493300</v>
      </c>
      <c r="F86" s="161">
        <f t="shared" si="6"/>
        <v>-622747</v>
      </c>
      <c r="G86" s="166">
        <f>+'[3]OTCHET'!F508+'[3]OTCHET'!F511+'[3]OTCHET'!F531</f>
        <v>-622747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'[3]OTCHET'!E518</f>
        <v>0</v>
      </c>
      <c r="F87" s="157">
        <f t="shared" si="6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+'[3]OTCHET'!E554+'[3]OTCHET'!E555+'[3]OTCHET'!E556+'[3]OTCHET'!E557+'[3]OTCHET'!E558+'[3]OTCHET'!E559</f>
        <v>0</v>
      </c>
      <c r="F88" s="157">
        <f t="shared" si="6"/>
        <v>1029574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+'[3]OTCHET'!E560+'[3]OTCHET'!E561+'[3]OTCHET'!E562+'[3]OTCHET'!E563+'[3]OTCHET'!E564+'[3]OTCHET'!E565+'[3]OTCHET'!E566</f>
        <v>-10000000</v>
      </c>
      <c r="F89" s="157">
        <f t="shared" si="6"/>
        <v>-1739885</v>
      </c>
      <c r="G89" s="164">
        <f>+'[3]OTCHET'!F560+'[3]OTCHET'!F561+'[3]OTCHET'!F562+'[3]OTCHET'!F563+'[3]OTCHET'!F564+'[3]OTCHET'!F565+'[3]OTCHET'!F566</f>
        <v>-595356</v>
      </c>
      <c r="H89" s="164">
        <f>+'[3]OTCHET'!G560+'[3]OTCHET'!G561+'[3]OTCHET'!G562+'[3]OTCHET'!G563+'[3]OTCHET'!G564+'[3]OTCHET'!G565+'[3]OTCHET'!G566</f>
        <v>-1144529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+'[3]OTCHET'!E567</f>
        <v>0</v>
      </c>
      <c r="F90" s="157">
        <f t="shared" si="6"/>
        <v>-2532</v>
      </c>
      <c r="G90" s="157">
        <f>+'[3]OTCHET'!F567</f>
        <v>-2538</v>
      </c>
      <c r="H90" s="157">
        <f>+'[3]OTCHET'!G567</f>
        <v>6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+'[3]OTCHET'!E574+'[3]OTCHET'!E575</f>
        <v>0</v>
      </c>
      <c r="F91" s="157">
        <f t="shared" si="6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+'[3]OTCHET'!E576+'[3]OTCHET'!E577</f>
        <v>0</v>
      </c>
      <c r="F92" s="157">
        <f t="shared" si="6"/>
        <v>-803</v>
      </c>
      <c r="G92" s="157">
        <f>+'[3]OTCHET'!F576+'[3]OTCHET'!F577</f>
        <v>-803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'[3]OTCHET'!E578</f>
        <v>0</v>
      </c>
      <c r="F93" s="157">
        <f t="shared" si="6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+'[3]OTCHET'!E581</f>
        <v>0</v>
      </c>
      <c r="F94" s="157">
        <f t="shared" si="6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2014-06-13T12:09:12Z</dcterms:modified>
  <cp:category/>
  <cp:version/>
  <cp:contentType/>
  <cp:contentStatus/>
</cp:coreProperties>
</file>