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<sst xmlns="http://schemas.openxmlformats.org/spreadsheetml/2006/main" count="2104" uniqueCount="1613">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</sst>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4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4" fillId="0" borderId="0" xfId="57" applyAlignment="1">
      <alignment/>
      <protection/>
    </xf>
    <xf numFmtId="0" fontId="134" fillId="0" borderId="0" xfId="57" applyFill="1">
      <alignment/>
      <protection/>
    </xf>
    <xf numFmtId="0" fontId="134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4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4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4" fillId="36" borderId="0" xfId="57" applyFill="1">
      <alignment/>
      <protection/>
    </xf>
    <xf numFmtId="0" fontId="134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4" fillId="36" borderId="46" xfId="57" applyFill="1" applyBorder="1">
      <alignment/>
      <protection/>
    </xf>
    <xf numFmtId="0" fontId="134" fillId="36" borderId="46" xfId="57" applyFill="1" applyBorder="1" applyAlignment="1">
      <alignment/>
      <protection/>
    </xf>
    <xf numFmtId="0" fontId="134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4" fillId="44" borderId="0" xfId="57" applyFill="1">
      <alignment/>
      <protection/>
    </xf>
    <xf numFmtId="0" fontId="134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4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september\mf\B1_2014_9_2300_KS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octomber\mf\B1_2014_10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1331818</v>
          </cell>
          <cell r="G181">
            <v>0</v>
          </cell>
        </row>
        <row r="184">
          <cell r="E184">
            <v>0</v>
          </cell>
          <cell r="F184">
            <v>111423</v>
          </cell>
          <cell r="G184">
            <v>0</v>
          </cell>
        </row>
        <row r="190">
          <cell r="E190">
            <v>0</v>
          </cell>
          <cell r="F190">
            <v>309221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4548625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7525453</v>
          </cell>
          <cell r="G267">
            <v>0</v>
          </cell>
        </row>
        <row r="275">
          <cell r="E275">
            <v>0</v>
          </cell>
          <cell r="F275">
            <v>693649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18979711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-4459568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46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782" t="e">
        <f>#REF!</f>
        <v>#REF!</v>
      </c>
      <c r="C7" s="783"/>
      <c r="D7" s="783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784" t="e">
        <f>#REF!</f>
        <v>#REF!</v>
      </c>
      <c r="C9" s="785"/>
      <c r="D9" s="785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4" t="e">
        <f>#REF!</f>
        <v>#REF!</v>
      </c>
      <c r="C12" s="785"/>
      <c r="D12" s="785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6" t="s">
        <v>368</v>
      </c>
      <c r="D22" s="787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0" t="s">
        <v>367</v>
      </c>
      <c r="D23" s="781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8" t="s">
        <v>366</v>
      </c>
      <c r="D24" s="78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0" t="s">
        <v>363</v>
      </c>
      <c r="D25" s="781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0" t="s">
        <v>1294</v>
      </c>
      <c r="D26" s="781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0" t="s">
        <v>365</v>
      </c>
      <c r="D27" s="781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0" t="s">
        <v>689</v>
      </c>
      <c r="D28" s="781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0" t="s">
        <v>690</v>
      </c>
      <c r="D29" s="781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0" t="s">
        <v>691</v>
      </c>
      <c r="D30" s="781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0" t="s">
        <v>692</v>
      </c>
      <c r="D31" s="781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0" t="s">
        <v>693</v>
      </c>
      <c r="D32" s="781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0" t="s">
        <v>364</v>
      </c>
      <c r="D33" s="781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0" t="s">
        <v>694</v>
      </c>
      <c r="D34" s="781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0" t="s">
        <v>695</v>
      </c>
      <c r="D35" s="781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0" t="s">
        <v>696</v>
      </c>
      <c r="D36" s="791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0" t="s">
        <v>37</v>
      </c>
      <c r="D37" s="791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0" t="s">
        <v>38</v>
      </c>
      <c r="D38" s="781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0" t="s">
        <v>701</v>
      </c>
      <c r="D39" s="781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0" t="s">
        <v>702</v>
      </c>
      <c r="D40" s="781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0" t="s">
        <v>703</v>
      </c>
      <c r="D41" s="781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0" t="s">
        <v>790</v>
      </c>
      <c r="D43" s="781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0" t="s">
        <v>791</v>
      </c>
      <c r="D44" s="781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780" t="s">
        <v>255</v>
      </c>
      <c r="D45" s="781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0" t="s">
        <v>256</v>
      </c>
      <c r="D46" s="781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0" t="s">
        <v>1526</v>
      </c>
      <c r="D47" s="781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7" t="s">
        <v>1527</v>
      </c>
      <c r="D48" s="798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99" t="e">
        <f>$B$7</f>
        <v>#REF!</v>
      </c>
      <c r="C54" s="800"/>
      <c r="D54" s="800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2" t="e">
        <f>$B$9</f>
        <v>#REF!</v>
      </c>
      <c r="C56" s="793"/>
      <c r="D56" s="793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2" t="e">
        <f>$B$12</f>
        <v>#REF!</v>
      </c>
      <c r="C59" s="793"/>
      <c r="D59" s="793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11" t="s">
        <v>1181</v>
      </c>
      <c r="D63" s="812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794" t="s">
        <v>1029</v>
      </c>
      <c r="K63" s="794" t="s">
        <v>1030</v>
      </c>
      <c r="L63" s="794" t="s">
        <v>1031</v>
      </c>
      <c r="M63" s="794" t="s">
        <v>1032</v>
      </c>
    </row>
    <row r="64" spans="2:13" s="441" customFormat="1" ht="49.5" customHeight="1" thickBot="1">
      <c r="B64" s="490"/>
      <c r="C64" s="807" t="s">
        <v>995</v>
      </c>
      <c r="D64" s="808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795"/>
      <c r="K64" s="795"/>
      <c r="L64" s="805"/>
      <c r="M64" s="805"/>
    </row>
    <row r="65" spans="2:13" s="441" customFormat="1" ht="39" customHeight="1" thickBot="1">
      <c r="B65" s="492"/>
      <c r="C65" s="809" t="s">
        <v>795</v>
      </c>
      <c r="D65" s="810"/>
      <c r="E65" s="493"/>
      <c r="F65" s="493"/>
      <c r="G65" s="493"/>
      <c r="H65" s="493"/>
      <c r="I65" s="604">
        <v>1</v>
      </c>
      <c r="J65" s="796"/>
      <c r="K65" s="796"/>
      <c r="L65" s="806"/>
      <c r="M65" s="806"/>
    </row>
    <row r="66" spans="1:13" s="456" customFormat="1" ht="34.5" customHeight="1">
      <c r="A66" s="463">
        <v>5</v>
      </c>
      <c r="B66" s="454">
        <v>100</v>
      </c>
      <c r="C66" s="813" t="s">
        <v>1398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0" t="s">
        <v>1401</v>
      </c>
      <c r="D67" s="791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0" t="s">
        <v>768</v>
      </c>
      <c r="D68" s="781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8" t="s">
        <v>1393</v>
      </c>
      <c r="D69" s="815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0" t="s">
        <v>1394</v>
      </c>
      <c r="D70" s="791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1" t="s">
        <v>1528</v>
      </c>
      <c r="D71" s="802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1" t="s">
        <v>1036</v>
      </c>
      <c r="D72" s="802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1" t="s">
        <v>584</v>
      </c>
      <c r="D73" s="802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1" t="s">
        <v>586</v>
      </c>
      <c r="D74" s="802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3" t="s">
        <v>587</v>
      </c>
      <c r="D75" s="804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3" t="s">
        <v>588</v>
      </c>
      <c r="D76" s="804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3" t="s">
        <v>589</v>
      </c>
      <c r="D77" s="804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1" t="s">
        <v>590</v>
      </c>
      <c r="D78" s="802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1" t="s">
        <v>603</v>
      </c>
      <c r="D80" s="802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1" t="s">
        <v>604</v>
      </c>
      <c r="D81" s="802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1" t="s">
        <v>605</v>
      </c>
      <c r="D82" s="802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1" t="s">
        <v>606</v>
      </c>
      <c r="D83" s="802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1" t="s">
        <v>613</v>
      </c>
      <c r="D84" s="802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1" t="s">
        <v>616</v>
      </c>
      <c r="D85" s="802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1" t="s">
        <v>683</v>
      </c>
      <c r="D86" s="802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3" t="s">
        <v>617</v>
      </c>
      <c r="D87" s="804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1" t="s">
        <v>1532</v>
      </c>
      <c r="D88" s="802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7" t="s">
        <v>618</v>
      </c>
      <c r="D89" s="818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7" t="s">
        <v>619</v>
      </c>
      <c r="D90" s="818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7" t="s">
        <v>466</v>
      </c>
      <c r="D91" s="818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7" t="s">
        <v>630</v>
      </c>
      <c r="D92" s="818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1" t="s">
        <v>631</v>
      </c>
      <c r="D93" s="802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5" t="s">
        <v>636</v>
      </c>
      <c r="D94" s="82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27" t="s">
        <v>640</v>
      </c>
      <c r="D95" s="82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6" t="s">
        <v>644</v>
      </c>
      <c r="D96" s="81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99" t="e">
        <f>$B$7</f>
        <v>#REF!</v>
      </c>
      <c r="C99" s="800"/>
      <c r="D99" s="800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92" t="e">
        <f>$B$9</f>
        <v>#REF!</v>
      </c>
      <c r="C101" s="793"/>
      <c r="D101" s="793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2" t="e">
        <f>$B$12</f>
        <v>#REF!</v>
      </c>
      <c r="C104" s="793"/>
      <c r="D104" s="793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29"/>
      <c r="D108" s="830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21" t="s">
        <v>953</v>
      </c>
      <c r="D109" s="822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21" t="s">
        <v>995</v>
      </c>
      <c r="D110" s="822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23"/>
      <c r="D111" s="82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1" t="s">
        <v>954</v>
      </c>
      <c r="D112" s="832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3" t="s">
        <v>687</v>
      </c>
      <c r="D113" s="834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19" t="s">
        <v>955</v>
      </c>
      <c r="D114" s="820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0" t="s">
        <v>1536</v>
      </c>
      <c r="D115" s="781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5" t="s">
        <v>1070</v>
      </c>
      <c r="D116" s="846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3" t="s">
        <v>688</v>
      </c>
      <c r="D117" s="834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3" t="s">
        <v>622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0" t="s">
        <v>623</v>
      </c>
      <c r="D119" s="791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5" t="s">
        <v>624</v>
      </c>
      <c r="D120" s="836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37" t="s">
        <v>625</v>
      </c>
      <c r="D121" s="804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0" t="s">
        <v>626</v>
      </c>
      <c r="D122" s="84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37" t="s">
        <v>1541</v>
      </c>
      <c r="D124" s="804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37" t="s">
        <v>685</v>
      </c>
      <c r="D125" s="804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2" t="s">
        <v>627</v>
      </c>
      <c r="D126" s="84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931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49" t="s">
        <v>932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3" t="s">
        <v>933</v>
      </c>
      <c r="D129" s="834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19" t="s">
        <v>934</v>
      </c>
      <c r="D130" s="820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0" t="s">
        <v>998</v>
      </c>
      <c r="D131" s="781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8" t="s">
        <v>628</v>
      </c>
      <c r="D132" s="78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8" t="s">
        <v>629</v>
      </c>
      <c r="D133" s="815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38" t="s">
        <v>248</v>
      </c>
      <c r="D134" s="83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935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99" t="e">
        <f>$B$7</f>
        <v>#REF!</v>
      </c>
      <c r="C139" s="800"/>
      <c r="D139" s="800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92" t="e">
        <f>$B$9</f>
        <v>#REF!</v>
      </c>
      <c r="C141" s="793"/>
      <c r="D141" s="793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2" t="e">
        <f>$B$12</f>
        <v>#REF!</v>
      </c>
      <c r="C144" s="793"/>
      <c r="D144" s="793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99" t="e">
        <f>$B$7</f>
        <v>#REF!</v>
      </c>
      <c r="C155" s="800"/>
      <c r="D155" s="800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92" t="e">
        <f>$B$9</f>
        <v>#REF!</v>
      </c>
      <c r="C157" s="793"/>
      <c r="D157" s="793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2" t="e">
        <f>$B$12</f>
        <v>#REF!</v>
      </c>
      <c r="C160" s="793"/>
      <c r="D160" s="793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44" t="s">
        <v>940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1" t="s">
        <v>941</v>
      </c>
      <c r="D169" s="802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1" t="s">
        <v>942</v>
      </c>
      <c r="D170" s="802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3" t="s">
        <v>943</v>
      </c>
      <c r="D171" s="804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944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0" t="s">
        <v>1000</v>
      </c>
      <c r="D173" s="791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8" t="s">
        <v>1001</v>
      </c>
      <c r="D174" s="815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8" t="s">
        <v>1359</v>
      </c>
      <c r="D175" s="815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0" t="s">
        <v>1002</v>
      </c>
      <c r="D176" s="781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0" t="s">
        <v>1360</v>
      </c>
      <c r="D177" s="791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0" t="s">
        <v>1361</v>
      </c>
      <c r="D178" s="791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8" t="s">
        <v>1570</v>
      </c>
      <c r="D179" s="815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8" t="s">
        <v>956</v>
      </c>
      <c r="D180" s="815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37" t="s">
        <v>1071</v>
      </c>
      <c r="D181" s="804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0" t="s">
        <v>1365</v>
      </c>
      <c r="D182" s="791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37" t="s">
        <v>957</v>
      </c>
      <c r="D183" s="83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1003</v>
      </c>
      <c r="D184" s="815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0" t="s">
        <v>1004</v>
      </c>
      <c r="D185" s="791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1005</v>
      </c>
      <c r="D186" s="85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1006</v>
      </c>
      <c r="D187" s="815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371</v>
      </c>
      <c r="D188" s="846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99" t="e">
        <f>$B$7</f>
        <v>#REF!</v>
      </c>
      <c r="C193" s="800"/>
      <c r="D193" s="800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92" t="e">
        <f>$B$9</f>
        <v>#REF!</v>
      </c>
      <c r="C195" s="793"/>
      <c r="D195" s="793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2" t="e">
        <f>$B$12</f>
        <v>#REF!</v>
      </c>
      <c r="C198" s="793"/>
      <c r="D198" s="793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53" t="s">
        <v>1009</v>
      </c>
      <c r="D204" s="854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862" t="s">
        <v>1011</v>
      </c>
      <c r="D205" s="863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862" t="s">
        <v>1013</v>
      </c>
      <c r="D206" s="863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65" t="s">
        <v>1015</v>
      </c>
      <c r="D207" s="866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67" t="s">
        <v>1017</v>
      </c>
      <c r="D208" s="868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64" t="s">
        <v>1019</v>
      </c>
      <c r="D209" s="864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858" t="s">
        <v>1021</v>
      </c>
      <c r="D210" s="859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858" t="s">
        <v>1023</v>
      </c>
      <c r="D211" s="859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860" t="s">
        <v>1025</v>
      </c>
      <c r="D212" s="861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F38" sqref="F3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1.00390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41943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f>'[4]OTCHET'!E72</f>
        <v>0</v>
      </c>
      <c r="F26" s="160">
        <f aca="true" t="shared" si="1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f>'[4]OTCHET'!E75</f>
        <v>0</v>
      </c>
      <c r="F28" s="161">
        <f t="shared" si="1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f>+'[4]OTCHET'!E76+'[4]OTCHET'!E77</f>
        <v>0</v>
      </c>
      <c r="F29" s="161">
        <f t="shared" si="1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f>'[4]OTCHET'!E87+'[4]OTCHET'!E90+'[4]OTCHET'!E91</f>
        <v>0</v>
      </c>
      <c r="F30" s="161">
        <f t="shared" si="1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f>'[4]OTCHET'!E105</f>
        <v>0</v>
      </c>
      <c r="F31" s="161">
        <f t="shared" si="1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f>'[4]OTCHET'!E109+'[4]OTCHET'!E115+'[4]OTCHET'!E131+'[4]OTCHET'!E132</f>
        <v>0</v>
      </c>
      <c r="F32" s="161">
        <f t="shared" si="1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f>+'[4]OTCHET'!E133</f>
        <v>0</v>
      </c>
      <c r="F36" s="157">
        <f t="shared" si="1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f>'[4]OTCHET'!E136+'[4]OTCHET'!E145+'[4]OTCHET'!E154</f>
        <v>0</v>
      </c>
      <c r="F37" s="157">
        <f t="shared" si="1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f>SUM(E39:E53)-E44-E46-E51-E52</f>
        <v>0</v>
      </c>
      <c r="F38" s="162">
        <f>+G38+H38</f>
        <v>14520189</v>
      </c>
      <c r="G38" s="162">
        <f>SUM(G39:G53)-G44-G46-G51-G52</f>
        <v>14520189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f>'[4]OTCHET'!E181</f>
        <v>0</v>
      </c>
      <c r="F39" s="158">
        <f aca="true" t="shared" si="2" ref="F39:F62">+G39+H39</f>
        <v>1331818</v>
      </c>
      <c r="G39" s="160">
        <f>'[4]OTCHET'!F181</f>
        <v>1331818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f>'[4]OTCHET'!E184</f>
        <v>0</v>
      </c>
      <c r="F40" s="161">
        <f t="shared" si="2"/>
        <v>111423</v>
      </c>
      <c r="G40" s="161">
        <f>'[4]OTCHET'!F184</f>
        <v>111423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f>+'[4]OTCHET'!E190+'[4]OTCHET'!E196</f>
        <v>0</v>
      </c>
      <c r="F41" s="161">
        <f t="shared" si="2"/>
        <v>309221</v>
      </c>
      <c r="G41" s="161">
        <f>+'[4]OTCHET'!F190+'[4]OTCHET'!F196</f>
        <v>309221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f>+'[4]OTCHET'!E197+'[4]OTCHET'!E215+'[4]OTCHET'!E262+'[4]OTCHET'!E288</f>
        <v>0</v>
      </c>
      <c r="F42" s="161">
        <f t="shared" si="2"/>
        <v>4548625</v>
      </c>
      <c r="G42" s="161">
        <f>+'[4]OTCHET'!F197+'[4]OTCHET'!F215+'[4]OTCHET'!F262</f>
        <v>4548625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2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2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f>+'[4]OTCHET'!E256+'[4]OTCHET'!E260+'[4]OTCHET'!E261+'[4]OTCHET'!E263</f>
        <v>0</v>
      </c>
      <c r="F47" s="161">
        <f t="shared" si="2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f>'[4]OTCHET'!E266+'[4]OTCHET'!E267+'[4]OTCHET'!E275+'[4]OTCHET'!E278</f>
        <v>0</v>
      </c>
      <c r="F48" s="161">
        <f t="shared" si="2"/>
        <v>8219102</v>
      </c>
      <c r="G48" s="161">
        <f>'[4]OTCHET'!F266+'[4]OTCHET'!F267+'[4]OTCHET'!F275+'[4]OTCHET'!F278</f>
        <v>8219102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f>+'[4]OTCHET'!E279</f>
        <v>0</v>
      </c>
      <c r="F49" s="161">
        <f t="shared" si="2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f>+E55+E56+E60</f>
        <v>0</v>
      </c>
      <c r="F54" s="164">
        <f t="shared" si="2"/>
        <v>18979711</v>
      </c>
      <c r="G54" s="157">
        <f>+G55+G56+G60</f>
        <v>18979711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f>+'[4]OTCHET'!E348+'[4]OTCHET'!E362+'[4]OTCHET'!E375</f>
        <v>0</v>
      </c>
      <c r="F55" s="160">
        <f t="shared" si="2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2"/>
        <v>18979711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18979711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f>'[4]OTCHET'!E399</f>
        <v>0</v>
      </c>
      <c r="F60" s="163">
        <f t="shared" si="2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f>+E22-E38+E54-E61</f>
        <v>0</v>
      </c>
      <c r="F62" s="164">
        <f t="shared" si="2"/>
        <v>4459522</v>
      </c>
      <c r="G62" s="157">
        <f>+G22-G38+G54-G61</f>
        <v>4459522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f>SUM(+E66+E74+E75+E82+E83+E84+E87+E88+E89+E90+E91+E92+E93)</f>
        <v>0</v>
      </c>
      <c r="F64" s="162">
        <f>+G64+H64</f>
        <v>-4459522</v>
      </c>
      <c r="G64" s="167">
        <f>SUM(+G66+G74+G75+G82+G83+G84+G87+G88+G89+G90+G91+G92+G93)</f>
        <v>-4459522</v>
      </c>
      <c r="H64" s="167">
        <f>SUM(+H66+H74+H75+H82+H83+H84+H87+H88+H89+H90+H91+H92+H93)</f>
        <v>0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6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f>+'[4]OTCHET'!E568+'[4]OTCHET'!E569</f>
        <v>0</v>
      </c>
      <c r="F72" s="161">
        <f t="shared" si="6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f>+'[4]OTCHET'!E570+'[4]OTCHET'!E571+'[4]OTCHET'!E572</f>
        <v>0</v>
      </c>
      <c r="F73" s="161">
        <f t="shared" si="6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f>SUM(E76:E81)</f>
        <v>0</v>
      </c>
      <c r="F75" s="161">
        <f t="shared" si="6"/>
        <v>0</v>
      </c>
      <c r="G75" s="166">
        <f>SUM(G76:G81)</f>
        <v>0</v>
      </c>
      <c r="H75" s="166">
        <f>SUM(H76:H81)</f>
        <v>0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f>+'[4]OTCHET'!E467</f>
        <v>0</v>
      </c>
      <c r="F81" s="161">
        <f t="shared" si="6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f>+E85+E86</f>
        <v>0</v>
      </c>
      <c r="F84" s="161">
        <f t="shared" si="6"/>
        <v>-4459522</v>
      </c>
      <c r="G84" s="166">
        <f>+G85+G86</f>
        <v>-4459522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f>+'[4]OTCHET'!E508+'[4]OTCHET'!E511+'[4]OTCHET'!E531</f>
        <v>0</v>
      </c>
      <c r="F86" s="161">
        <f t="shared" si="6"/>
        <v>-4459522</v>
      </c>
      <c r="G86" s="166">
        <f>+'[4]OTCHET'!F508+'[4]OTCHET'!F511+'[4]OTCHET'!F531</f>
        <v>-4459522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6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f>+'[4]OTCHET'!E567</f>
        <v>0</v>
      </c>
      <c r="F90" s="157">
        <f t="shared" si="6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f>+'[4]OTCHET'!E576+'[4]OTCHET'!E577</f>
        <v>0</v>
      </c>
      <c r="F92" s="157">
        <f t="shared" si="6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0">
        <f>$B$7</f>
        <v>0</v>
      </c>
      <c r="J14" s="881"/>
      <c r="K14" s="881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2">
        <f>$B$9</f>
        <v>0</v>
      </c>
      <c r="J16" s="881"/>
      <c r="K16" s="881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2">
        <f>$B$12</f>
        <v>0</v>
      </c>
      <c r="J19" s="881"/>
      <c r="K19" s="881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889" t="s">
        <v>1291</v>
      </c>
      <c r="N23" s="890"/>
      <c r="O23" s="891"/>
      <c r="P23" s="236">
        <f>(IF($E142&lt;&gt;0,$I$2,IF($H142&lt;&gt;0,$I$2,"")))</f>
      </c>
      <c r="Q23" s="237"/>
      <c r="R23" s="898" t="s">
        <v>946</v>
      </c>
      <c r="S23" s="898" t="s">
        <v>947</v>
      </c>
      <c r="T23" s="886" t="s">
        <v>948</v>
      </c>
      <c r="U23" s="886" t="s">
        <v>1551</v>
      </c>
      <c r="V23" s="237"/>
      <c r="W23" s="886" t="s">
        <v>949</v>
      </c>
      <c r="X23" s="886" t="s">
        <v>950</v>
      </c>
      <c r="Y23" s="886" t="s">
        <v>361</v>
      </c>
      <c r="Z23" s="886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87"/>
      <c r="S24" s="888"/>
      <c r="T24" s="887"/>
      <c r="U24" s="888"/>
      <c r="V24" s="237"/>
      <c r="W24" s="897"/>
      <c r="X24" s="897"/>
      <c r="Y24" s="897"/>
      <c r="Z24" s="897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1398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1401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0" t="s">
        <v>768</v>
      </c>
      <c r="K39" s="90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0" t="s">
        <v>986</v>
      </c>
      <c r="K45" s="90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84" t="s">
        <v>1394</v>
      </c>
      <c r="K46" s="88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3" t="s">
        <v>584</v>
      </c>
      <c r="K64" s="883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3" t="s">
        <v>1036</v>
      </c>
      <c r="K68" s="883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3" t="s">
        <v>584</v>
      </c>
      <c r="K74" s="883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85" t="s">
        <v>586</v>
      </c>
      <c r="K77" s="88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5" t="s">
        <v>587</v>
      </c>
      <c r="K78" s="90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5" t="s">
        <v>588</v>
      </c>
      <c r="K79" s="90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5" t="s">
        <v>589</v>
      </c>
      <c r="K80" s="90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78" t="s">
        <v>590</v>
      </c>
      <c r="K81" s="879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78" t="s">
        <v>597</v>
      </c>
      <c r="K88" s="878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85" t="s">
        <v>603</v>
      </c>
      <c r="K95" s="89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77" t="s">
        <v>604</v>
      </c>
      <c r="K96" s="877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77" t="s">
        <v>605</v>
      </c>
      <c r="K97" s="877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78" t="s">
        <v>606</v>
      </c>
      <c r="K98" s="879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3" t="s">
        <v>613</v>
      </c>
      <c r="K105" s="883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85" t="s">
        <v>616</v>
      </c>
      <c r="K109" s="88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77" t="s">
        <v>683</v>
      </c>
      <c r="K110" s="877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5" t="s">
        <v>617</v>
      </c>
      <c r="K111" s="89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78" t="s">
        <v>1532</v>
      </c>
      <c r="K112" s="878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92" t="s">
        <v>618</v>
      </c>
      <c r="K115" s="892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3" t="s">
        <v>619</v>
      </c>
      <c r="K116" s="89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5" t="s">
        <v>466</v>
      </c>
      <c r="K124" s="90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92" t="s">
        <v>630</v>
      </c>
      <c r="K127" s="892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78" t="s">
        <v>631</v>
      </c>
      <c r="K128" s="878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6" t="s">
        <v>636</v>
      </c>
      <c r="K133" s="90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8" t="s">
        <v>640</v>
      </c>
      <c r="K138" s="883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0">
        <f>$B$7</f>
        <v>0</v>
      </c>
      <c r="J146" s="880"/>
      <c r="K146" s="880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2">
        <f>$B$9</f>
        <v>0</v>
      </c>
      <c r="J148" s="882"/>
      <c r="K148" s="882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2">
        <f>$B$12</f>
        <v>0</v>
      </c>
      <c r="J151" s="882"/>
      <c r="K151" s="882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4" t="s">
        <v>686</v>
      </c>
      <c r="J179" s="904"/>
      <c r="K179" s="90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80:K80"/>
    <mergeCell ref="J81:K81"/>
    <mergeCell ref="J77:K77"/>
    <mergeCell ref="J30:K30"/>
    <mergeCell ref="J78:K78"/>
    <mergeCell ref="J79:K79"/>
    <mergeCell ref="J45:K45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I14:K14"/>
    <mergeCell ref="I16:K16"/>
    <mergeCell ref="I19:K19"/>
    <mergeCell ref="J68:K68"/>
    <mergeCell ref="J46:K46"/>
    <mergeCell ref="J105:K105"/>
    <mergeCell ref="J109:K10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2014-11-18T13:07:57Z</dcterms:modified>
  <cp:category/>
  <cp:version/>
  <cp:contentType/>
  <cp:contentStatus/>
</cp:coreProperties>
</file>